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<sst xmlns="http://schemas.openxmlformats.org/spreadsheetml/2006/main" count="54" uniqueCount="54">
  <si>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</si>
  <si>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</si>
  <si>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</si>
  <si>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</si>
  <si>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</si>
  <si>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</si>
  <si>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</si>
  <si>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</si>
  <si>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</si>
  <si>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</si>
  <si>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</si>
  <si>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</si>
  <si>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</si>
  <si>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</si>
  <si>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</si>
  <si>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</si>
  <si>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</si>
  <si>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</si>
  <si>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</si>
  <si>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</si>
  <si>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</si>
  <si>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</si>
  <si>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</si>
  <si>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</si>
  <si>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</si>
  <si>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</si>
  <si>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</si>
  <si>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</si>
  <si>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</si>
  <si>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</si>
  <si>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</si>
  <si>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</si>
  <si>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</si>
  <si>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</si>
  <si>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</si>
  <si>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</si>
  <si>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</si>
  <si>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</si>
  <si>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</si>
  <si>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</si>
  <si>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</si>
  <si>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</si>
  <si>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</si>
  <si>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</si>
  <si>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</si>
  <si>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</si>
  <si>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</si>
  <si>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</si>
  <si>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</si>
  <si>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</si>
  <si>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</si>
  <si>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</si>
  <si>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</si>
  <si>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16 березня 2020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</si>
</sst>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33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49" fontId="22" fillId="0" borderId="14" xfId="58" applyNumberFormat="1" applyFont="1" applyFill="1" applyBorder="1" applyAlignment="1" applyProtection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6" fillId="0" borderId="17" xfId="58" applyFont="1" applyFill="1" applyBorder="1" applyAlignment="1" applyProtection="1">
      <alignment horizontal="right" wrapText="1"/>
      <protection/>
    </xf>
    <xf numFmtId="0" fontId="21" fillId="27" borderId="18" xfId="58" applyFont="1" applyFill="1" applyBorder="1" applyAlignment="1">
      <alignment horizontal="right" wrapText="1"/>
      <protection/>
    </xf>
    <xf numFmtId="0" fontId="25" fillId="0" borderId="19" xfId="58" applyFont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4" fillId="27" borderId="20" xfId="58" applyFont="1" applyFill="1" applyBorder="1" applyAlignment="1">
      <alignment horizontal="right" wrapText="1"/>
      <protection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18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25" fillId="0" borderId="17" xfId="58" applyFont="1" applyFill="1" applyBorder="1" applyAlignment="1" applyProtection="1">
      <alignment horizontal="right" wrapText="1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0" fontId="25" fillId="0" borderId="22" xfId="58" applyFont="1" applyFill="1" applyBorder="1" applyAlignment="1" applyProtection="1">
      <alignment horizontal="right" wrapText="1"/>
      <protection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177" fontId="24" fillId="0" borderId="21" xfId="0" applyNumberFormat="1" applyFont="1" applyFill="1" applyBorder="1" applyAlignment="1">
      <alignment horizontal="center" vertical="center"/>
    </xf>
    <xf numFmtId="176" fontId="24" fillId="0" borderId="21" xfId="0" applyNumberFormat="1" applyFont="1" applyFill="1" applyBorder="1" applyAlignment="1">
      <alignment horizontal="center"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174" fontId="25" fillId="0" borderId="23" xfId="58" applyNumberFormat="1" applyFont="1" applyFill="1" applyBorder="1" applyAlignment="1">
      <alignment horizontal="right" wrapText="1" shrinkToFit="1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74" fontId="25" fillId="0" borderId="24" xfId="58" applyNumberFormat="1" applyFont="1" applyFill="1" applyBorder="1" applyAlignment="1">
      <alignment horizontal="right" wrapText="1" shrinkToFit="1"/>
      <protection/>
    </xf>
    <xf numFmtId="0" fontId="25" fillId="34" borderId="21" xfId="58" applyFont="1" applyFill="1" applyBorder="1" applyAlignment="1" applyProtection="1">
      <alignment horizontal="left" vertical="center" wrapText="1"/>
      <protection/>
    </xf>
    <xf numFmtId="0" fontId="25" fillId="34" borderId="22" xfId="58" applyFont="1" applyFill="1" applyBorder="1" applyAlignment="1" applyProtection="1">
      <alignment horizontal="left" vertical="center" wrapText="1"/>
      <protection/>
    </xf>
    <xf numFmtId="176" fontId="36" fillId="34" borderId="21" xfId="54" applyNumberFormat="1" applyFont="1" applyFill="1" applyBorder="1" applyAlignment="1">
      <alignment horizontal="center" vertical="center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8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5" xfId="64" applyFont="1" applyFill="1" applyBorder="1" applyAlignment="1" applyProtection="1">
      <alignment horizontal="center" vertical="center" wrapText="1"/>
      <protection/>
    </xf>
    <xf numFmtId="0" fontId="24" fillId="0" borderId="18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5" xfId="64" applyFont="1" applyFill="1" applyBorder="1" applyAlignment="1" applyProtection="1">
      <alignment horizontal="center" wrapText="1"/>
      <protection/>
    </xf>
    <xf numFmtId="176" fontId="30" fillId="0" borderId="21" xfId="54" applyNumberFormat="1" applyFont="1" applyFill="1" applyBorder="1" applyAlignment="1">
      <alignment horizontal="right"/>
      <protection/>
    </xf>
    <xf numFmtId="174" fontId="25" fillId="0" borderId="26" xfId="58" applyNumberFormat="1" applyFont="1" applyFill="1" applyBorder="1" applyAlignment="1">
      <alignment horizontal="right" wrapText="1" shrinkToFit="1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2" fontId="30" fillId="0" borderId="21" xfId="54" applyNumberFormat="1" applyFont="1" applyFill="1" applyBorder="1" applyAlignment="1">
      <alignment horizontal="right"/>
      <protection/>
    </xf>
    <xf numFmtId="2" fontId="25" fillId="0" borderId="21" xfId="54" applyNumberFormat="1" applyFont="1" applyFill="1" applyBorder="1" applyAlignment="1">
      <alignment horizontal="right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174" fontId="25" fillId="0" borderId="17" xfId="58" applyNumberFormat="1" applyFont="1" applyFill="1" applyBorder="1" applyAlignment="1">
      <alignment horizontal="right" wrapText="1" shrinkToFit="1"/>
      <protection/>
    </xf>
    <xf numFmtId="174" fontId="25" fillId="0" borderId="27" xfId="58" applyNumberFormat="1" applyFont="1" applyFill="1" applyBorder="1" applyAlignment="1">
      <alignment horizontal="right" wrapText="1" shrinkToFit="1"/>
      <protection/>
    </xf>
    <xf numFmtId="174" fontId="24" fillId="0" borderId="28" xfId="58" applyNumberFormat="1" applyFont="1" applyFill="1" applyBorder="1" applyAlignment="1">
      <alignment horizontal="right" wrapText="1" shrinkToFit="1"/>
      <protection/>
    </xf>
    <xf numFmtId="0" fontId="25" fillId="0" borderId="29" xfId="58" applyFont="1" applyFill="1" applyBorder="1" applyAlignment="1">
      <alignment horizontal="right" wrapText="1"/>
      <protection/>
    </xf>
    <xf numFmtId="0" fontId="25" fillId="0" borderId="21" xfId="0" applyFont="1" applyFill="1" applyBorder="1" applyAlignment="1">
      <alignment/>
    </xf>
    <xf numFmtId="0" fontId="25" fillId="0" borderId="21" xfId="58" applyFont="1" applyFill="1" applyBorder="1" applyAlignment="1">
      <alignment horizontal="right" wrapText="1"/>
      <protection/>
    </xf>
    <xf numFmtId="0" fontId="25" fillId="0" borderId="17" xfId="58" applyFont="1" applyFill="1" applyBorder="1" applyAlignment="1">
      <alignment horizontal="right" wrapText="1"/>
      <protection/>
    </xf>
    <xf numFmtId="0" fontId="24" fillId="0" borderId="30" xfId="64" applyFont="1" applyFill="1" applyBorder="1" applyAlignment="1" applyProtection="1">
      <alignment horizontal="right" wrapText="1"/>
      <protection/>
    </xf>
    <xf numFmtId="174" fontId="24" fillId="0" borderId="30" xfId="58" applyNumberFormat="1" applyFont="1" applyFill="1" applyBorder="1" applyAlignment="1">
      <alignment horizontal="right" wrapText="1" shrinkToFi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">
      <selection activeCell="D21" sqref="D21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52" t="s">
        <v>23</v>
      </c>
      <c r="B1" s="52"/>
      <c r="C1" s="52"/>
      <c r="D1" s="52"/>
      <c r="E1" s="52"/>
    </row>
    <row r="2" spans="1:5" ht="22.5">
      <c r="A2" s="52" t="s">
        <v>53</v>
      </c>
      <c r="B2" s="52"/>
      <c r="C2" s="52"/>
      <c r="D2" s="52"/>
      <c r="E2" s="52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53" t="s">
        <v>6</v>
      </c>
      <c r="B5" s="54"/>
      <c r="C5" s="54"/>
      <c r="D5" s="54"/>
      <c r="E5" s="55"/>
    </row>
    <row r="6" spans="1:5" ht="29.25" customHeight="1" thickBot="1">
      <c r="A6" s="14">
        <v>10000000</v>
      </c>
      <c r="B6" s="15" t="s">
        <v>2</v>
      </c>
      <c r="C6" s="16">
        <f>C7+C8+C9</f>
        <v>6175</v>
      </c>
      <c r="D6" s="16">
        <f>D7+D8+D9</f>
        <v>6508.430850000001</v>
      </c>
      <c r="E6" s="17">
        <f aca="true" t="shared" si="0" ref="E6:E23">D6/C6*100</f>
        <v>105.39968987854252</v>
      </c>
    </row>
    <row r="7" spans="1:5" ht="38.25" customHeight="1">
      <c r="A7" s="24">
        <v>11010000</v>
      </c>
      <c r="B7" s="38" t="s">
        <v>10</v>
      </c>
      <c r="C7" s="59">
        <v>6070</v>
      </c>
      <c r="D7" s="59">
        <v>6160.8</v>
      </c>
      <c r="E7" s="60">
        <f t="shared" si="0"/>
        <v>101.49588138385504</v>
      </c>
    </row>
    <row r="8" spans="1:5" ht="39" customHeight="1">
      <c r="A8" s="25" t="s">
        <v>22</v>
      </c>
      <c r="B8" s="39" t="s">
        <v>21</v>
      </c>
      <c r="C8" s="59"/>
      <c r="D8" s="59">
        <v>7</v>
      </c>
      <c r="E8" s="60"/>
    </row>
    <row r="9" spans="1:5" ht="39" customHeight="1" thickBot="1">
      <c r="A9" s="25">
        <v>13000000</v>
      </c>
      <c r="B9" s="39" t="s">
        <v>48</v>
      </c>
      <c r="C9" s="59">
        <v>105</v>
      </c>
      <c r="D9" s="59">
        <v>340.63085</v>
      </c>
      <c r="E9" s="60" t="s">
        <v>52</v>
      </c>
    </row>
    <row r="10" spans="1:5" ht="27" customHeight="1" thickBot="1">
      <c r="A10" s="26">
        <v>20000000</v>
      </c>
      <c r="B10" s="61" t="s">
        <v>3</v>
      </c>
      <c r="C10" s="62">
        <f>C11+C14+C12+C13</f>
        <v>114</v>
      </c>
      <c r="D10" s="62">
        <f>D11+D14+D12+D13</f>
        <v>150.5</v>
      </c>
      <c r="E10" s="60">
        <f t="shared" si="0"/>
        <v>132.01754385964912</v>
      </c>
    </row>
    <row r="11" spans="1:5" ht="59.25" customHeight="1">
      <c r="A11" s="24" t="s">
        <v>24</v>
      </c>
      <c r="B11" s="38" t="s">
        <v>25</v>
      </c>
      <c r="C11" s="63">
        <v>0</v>
      </c>
      <c r="D11" s="59">
        <v>9.1</v>
      </c>
      <c r="E11" s="60"/>
    </row>
    <row r="12" spans="1:9" ht="41.25" customHeight="1">
      <c r="A12" s="25" t="s">
        <v>28</v>
      </c>
      <c r="B12" s="39" t="s">
        <v>29</v>
      </c>
      <c r="C12" s="63">
        <v>74</v>
      </c>
      <c r="D12" s="59">
        <v>90.3</v>
      </c>
      <c r="E12" s="60">
        <f t="shared" si="0"/>
        <v>122.02702702702702</v>
      </c>
      <c r="I12" s="6"/>
    </row>
    <row r="13" spans="1:5" ht="54.75" customHeight="1">
      <c r="A13" s="27" t="s">
        <v>49</v>
      </c>
      <c r="B13" s="40" t="s">
        <v>50</v>
      </c>
      <c r="C13" s="64">
        <v>40</v>
      </c>
      <c r="D13" s="59">
        <v>31.2</v>
      </c>
      <c r="E13" s="60">
        <f t="shared" si="0"/>
        <v>78</v>
      </c>
    </row>
    <row r="14" spans="1:5" ht="41.25" customHeight="1" thickBot="1">
      <c r="A14" s="27" t="s">
        <v>26</v>
      </c>
      <c r="B14" s="40" t="s">
        <v>27</v>
      </c>
      <c r="C14" s="63">
        <v>0</v>
      </c>
      <c r="D14" s="59">
        <v>19.9</v>
      </c>
      <c r="E14" s="60"/>
    </row>
    <row r="15" spans="1:5" ht="28.5" customHeight="1" hidden="1" thickBot="1">
      <c r="A15" s="26" t="s">
        <v>37</v>
      </c>
      <c r="B15" s="65" t="s">
        <v>38</v>
      </c>
      <c r="C15" s="62">
        <f>C16</f>
        <v>0</v>
      </c>
      <c r="D15" s="62">
        <f>D16</f>
        <v>0</v>
      </c>
      <c r="E15" s="60" t="e">
        <f t="shared" si="0"/>
        <v>#DIV/0!</v>
      </c>
    </row>
    <row r="16" spans="1:5" ht="76.5" hidden="1" thickBot="1">
      <c r="A16" s="24" t="s">
        <v>39</v>
      </c>
      <c r="B16" s="28" t="s">
        <v>40</v>
      </c>
      <c r="C16" s="66"/>
      <c r="D16" s="67"/>
      <c r="E16" s="60" t="e">
        <f t="shared" si="0"/>
        <v>#DIV/0!</v>
      </c>
    </row>
    <row r="17" spans="1:5" ht="19.5" thickBot="1">
      <c r="A17" s="29"/>
      <c r="B17" s="34" t="s">
        <v>8</v>
      </c>
      <c r="C17" s="68">
        <f>C6+C10+C15</f>
        <v>6289</v>
      </c>
      <c r="D17" s="68">
        <f>D6+D10+D15</f>
        <v>6658.930850000001</v>
      </c>
      <c r="E17" s="60">
        <f t="shared" si="0"/>
        <v>105.88218874224837</v>
      </c>
    </row>
    <row r="18" spans="1:5" ht="22.5" customHeight="1" thickBot="1">
      <c r="A18" s="26" t="s">
        <v>5</v>
      </c>
      <c r="B18" s="65" t="s">
        <v>7</v>
      </c>
      <c r="C18" s="62">
        <f>C19+C22+C20+C21</f>
        <v>24084.9</v>
      </c>
      <c r="D18" s="62">
        <f>D19+D22+D20+D21</f>
        <v>22532.499999999996</v>
      </c>
      <c r="E18" s="60">
        <f t="shared" si="0"/>
        <v>93.55446773704685</v>
      </c>
    </row>
    <row r="19" spans="1:5" s="22" customFormat="1" ht="39.75" customHeight="1">
      <c r="A19" s="30">
        <v>41020000</v>
      </c>
      <c r="B19" s="69" t="s">
        <v>42</v>
      </c>
      <c r="C19" s="70">
        <v>1533.3</v>
      </c>
      <c r="D19" s="70">
        <v>1192.5</v>
      </c>
      <c r="E19" s="60">
        <f t="shared" si="0"/>
        <v>77.77342985717081</v>
      </c>
    </row>
    <row r="20" spans="1:5" s="22" customFormat="1" ht="39.75" customHeight="1">
      <c r="A20" s="31">
        <v>41030000</v>
      </c>
      <c r="B20" s="71" t="s">
        <v>43</v>
      </c>
      <c r="C20" s="59">
        <v>8284.8</v>
      </c>
      <c r="D20" s="59">
        <v>8284.8</v>
      </c>
      <c r="E20" s="60">
        <f t="shared" si="0"/>
        <v>100</v>
      </c>
    </row>
    <row r="21" spans="1:5" s="22" customFormat="1" ht="39.75" customHeight="1">
      <c r="A21" s="31">
        <v>41040000</v>
      </c>
      <c r="B21" s="72" t="s">
        <v>44</v>
      </c>
      <c r="C21" s="70">
        <v>1976.9</v>
      </c>
      <c r="D21" s="70">
        <v>1875.3</v>
      </c>
      <c r="E21" s="60">
        <f t="shared" si="0"/>
        <v>94.8606403965805</v>
      </c>
    </row>
    <row r="22" spans="1:9" s="22" customFormat="1" ht="39.75" customHeight="1" thickBot="1">
      <c r="A22" s="31">
        <v>41050000</v>
      </c>
      <c r="B22" s="71" t="s">
        <v>45</v>
      </c>
      <c r="C22" s="70">
        <v>12289.9</v>
      </c>
      <c r="D22" s="70">
        <v>11179.9</v>
      </c>
      <c r="E22" s="60">
        <f t="shared" si="0"/>
        <v>90.96819339457603</v>
      </c>
      <c r="G22" s="23"/>
      <c r="H22" s="23"/>
      <c r="I22" s="23"/>
    </row>
    <row r="23" spans="1:9" ht="29.25" customHeight="1" thickBot="1">
      <c r="A23" s="32"/>
      <c r="B23" s="73" t="s">
        <v>9</v>
      </c>
      <c r="C23" s="74">
        <f>C18+C17</f>
        <v>30373.9</v>
      </c>
      <c r="D23" s="74">
        <f>D18+D17</f>
        <v>29191.430849999997</v>
      </c>
      <c r="E23" s="60">
        <f t="shared" si="0"/>
        <v>96.10695646591316</v>
      </c>
      <c r="G23" s="8"/>
      <c r="H23" s="8"/>
      <c r="I23" s="7"/>
    </row>
    <row r="24" spans="1:9" s="18" customFormat="1" ht="41.25" customHeight="1" thickBot="1">
      <c r="A24" s="33"/>
      <c r="B24" s="34" t="s">
        <v>51</v>
      </c>
      <c r="C24" s="62"/>
      <c r="D24" s="62">
        <v>0</v>
      </c>
      <c r="E24" s="60"/>
      <c r="G24" s="19"/>
      <c r="H24" s="19"/>
      <c r="I24" s="19"/>
    </row>
    <row r="25" spans="1:5" s="42" customFormat="1" ht="21.75" customHeight="1" thickBot="1">
      <c r="A25" s="56" t="s">
        <v>11</v>
      </c>
      <c r="B25" s="57"/>
      <c r="C25" s="57"/>
      <c r="D25" s="57"/>
      <c r="E25" s="58"/>
    </row>
    <row r="26" spans="1:5" s="41" customFormat="1" ht="22.5" customHeight="1">
      <c r="A26" s="45" t="s">
        <v>30</v>
      </c>
      <c r="B26" s="49" t="s">
        <v>12</v>
      </c>
      <c r="C26" s="51">
        <v>1535.232</v>
      </c>
      <c r="D26" s="51">
        <v>1192.6</v>
      </c>
      <c r="E26" s="46">
        <f aca="true" t="shared" si="1" ref="E26:E34">IF(C26=0,"",IF(D26/C26*100&gt;=200,"В/100",D26/C26*100))</f>
        <v>77.68207020176754</v>
      </c>
    </row>
    <row r="27" spans="1:5" s="41" customFormat="1" ht="30" customHeight="1">
      <c r="A27" s="45" t="s">
        <v>31</v>
      </c>
      <c r="B27" s="49" t="s">
        <v>13</v>
      </c>
      <c r="C27" s="51">
        <v>14552.806999999999</v>
      </c>
      <c r="D27" s="51">
        <v>9044.004060000001</v>
      </c>
      <c r="E27" s="46">
        <f t="shared" si="1"/>
        <v>62.14611421700296</v>
      </c>
    </row>
    <row r="28" spans="1:5" s="41" customFormat="1" ht="19.5" customHeight="1">
      <c r="A28" s="45" t="s">
        <v>32</v>
      </c>
      <c r="B28" s="49" t="s">
        <v>14</v>
      </c>
      <c r="C28" s="51">
        <v>19865.991</v>
      </c>
      <c r="D28" s="51">
        <v>12138.692920000001</v>
      </c>
      <c r="E28" s="46">
        <f t="shared" si="1"/>
        <v>61.10288140168794</v>
      </c>
    </row>
    <row r="29" spans="1:5" s="41" customFormat="1" ht="42" customHeight="1">
      <c r="A29" s="45" t="s">
        <v>33</v>
      </c>
      <c r="B29" s="49" t="s">
        <v>19</v>
      </c>
      <c r="C29" s="51">
        <v>1940.87</v>
      </c>
      <c r="D29" s="51">
        <v>1148.07552</v>
      </c>
      <c r="E29" s="46">
        <f t="shared" si="1"/>
        <v>59.152623308104104</v>
      </c>
    </row>
    <row r="30" spans="1:5" s="41" customFormat="1" ht="25.5" customHeight="1">
      <c r="A30" s="45" t="s">
        <v>34</v>
      </c>
      <c r="B30" s="49" t="s">
        <v>15</v>
      </c>
      <c r="C30" s="51">
        <v>827.272</v>
      </c>
      <c r="D30" s="51">
        <v>441.43690000000004</v>
      </c>
      <c r="E30" s="46">
        <f>IF(C30=0,"",IF(D30/C30*100&gt;=200,"В/100",D30/C30*100))</f>
        <v>53.36055130597918</v>
      </c>
    </row>
    <row r="31" spans="1:5" s="41" customFormat="1" ht="25.5" customHeight="1">
      <c r="A31" s="45" t="s">
        <v>35</v>
      </c>
      <c r="B31" s="49" t="s">
        <v>16</v>
      </c>
      <c r="C31" s="51">
        <v>712.1</v>
      </c>
      <c r="D31" s="51">
        <v>192.22289</v>
      </c>
      <c r="E31" s="46">
        <f>IF(C31=0,"",IF(D31/C31*100&gt;=200,"В/100",D31/C31*100))</f>
        <v>26.993805645274538</v>
      </c>
    </row>
    <row r="32" spans="1:5" s="41" customFormat="1" ht="30" customHeight="1">
      <c r="A32" s="45" t="s">
        <v>36</v>
      </c>
      <c r="B32" s="49" t="s">
        <v>47</v>
      </c>
      <c r="C32" s="51">
        <v>161</v>
      </c>
      <c r="D32" s="51">
        <v>0</v>
      </c>
      <c r="E32" s="46">
        <f t="shared" si="1"/>
        <v>0</v>
      </c>
    </row>
    <row r="33" spans="1:5" s="41" customFormat="1" ht="40.5" customHeight="1" thickBot="1">
      <c r="A33" s="47" t="s">
        <v>46</v>
      </c>
      <c r="B33" s="50" t="s">
        <v>17</v>
      </c>
      <c r="C33" s="51">
        <v>907.95</v>
      </c>
      <c r="D33" s="51">
        <v>907.95</v>
      </c>
      <c r="E33" s="48">
        <f t="shared" si="1"/>
        <v>100</v>
      </c>
    </row>
    <row r="34" spans="1:5" s="20" customFormat="1" ht="23.25" customHeight="1" thickBot="1">
      <c r="A34" s="36"/>
      <c r="B34" s="37" t="s">
        <v>18</v>
      </c>
      <c r="C34" s="43">
        <f>SUM(C26:C33)</f>
        <v>40503.221999999994</v>
      </c>
      <c r="D34" s="44">
        <f>SUM(D26:D33)</f>
        <v>25064.982290000004</v>
      </c>
      <c r="E34" s="35">
        <f t="shared" si="1"/>
        <v>61.883921950703105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2020-03-17T07:08:52Z</dcterms:modified>
  <cp:category/>
  <cp:version/>
  <cp:contentType/>
  <cp:contentStatus/>
</cp:coreProperties>
</file>